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8" windowWidth="22056" windowHeight="9480"/>
  </bookViews>
  <sheets>
    <sheet name="ローテーション表" sheetId="1" r:id="rId1"/>
  </sheets>
  <calcPr calcId="145621"/>
</workbook>
</file>

<file path=xl/calcChain.xml><?xml version="1.0" encoding="utf-8"?>
<calcChain xmlns="http://schemas.openxmlformats.org/spreadsheetml/2006/main">
  <c r="H42" i="1" l="1"/>
  <c r="F42" i="1"/>
  <c r="H41" i="1"/>
  <c r="F41" i="1"/>
  <c r="H40" i="1"/>
  <c r="F40" i="1"/>
  <c r="H39" i="1"/>
  <c r="F39" i="1"/>
  <c r="H37" i="1"/>
  <c r="H36" i="1"/>
  <c r="H35" i="1"/>
  <c r="H34" i="1"/>
  <c r="H32" i="1"/>
  <c r="F32" i="1"/>
  <c r="H31" i="1"/>
  <c r="F31" i="1"/>
  <c r="H30" i="1"/>
  <c r="F30" i="1"/>
  <c r="H29" i="1"/>
  <c r="F29" i="1"/>
  <c r="H28" i="1"/>
  <c r="F28" i="1"/>
  <c r="H27" i="1"/>
  <c r="F27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I5" i="1"/>
  <c r="J5" i="1" s="1"/>
  <c r="F2" i="1"/>
  <c r="K5" i="1" l="1"/>
  <c r="J4" i="1"/>
  <c r="K4" i="1"/>
  <c r="L5" i="1" l="1"/>
  <c r="M5" i="1" l="1"/>
  <c r="M4" i="1"/>
  <c r="L4" i="1"/>
  <c r="N5" i="1" l="1"/>
  <c r="O5" i="1" l="1"/>
  <c r="O4" i="1" s="1"/>
  <c r="N4" i="1"/>
  <c r="P5" i="1" l="1"/>
  <c r="Q5" i="1" l="1"/>
  <c r="Q4" i="1"/>
  <c r="P4" i="1"/>
  <c r="R5" i="1" l="1"/>
  <c r="R4" i="1"/>
  <c r="S5" i="1" l="1"/>
  <c r="S4" i="1"/>
  <c r="T5" i="1" l="1"/>
  <c r="U5" i="1" l="1"/>
  <c r="T4" i="1"/>
  <c r="V5" i="1" l="1"/>
  <c r="U4" i="1"/>
  <c r="W5" i="1" l="1"/>
  <c r="W4" i="1"/>
  <c r="V4" i="1"/>
  <c r="X5" i="1" l="1"/>
  <c r="Y5" i="1" l="1"/>
  <c r="Y4" i="1"/>
  <c r="X4" i="1"/>
  <c r="Z5" i="1" l="1"/>
  <c r="AA5" i="1" l="1"/>
  <c r="AA4" i="1"/>
  <c r="Z4" i="1"/>
  <c r="AB5" i="1" l="1"/>
  <c r="AC5" i="1" l="1"/>
  <c r="AC4" i="1"/>
  <c r="AB4" i="1"/>
  <c r="AD5" i="1" l="1"/>
  <c r="AE5" i="1" l="1"/>
  <c r="AE4" i="1"/>
  <c r="AD4" i="1"/>
  <c r="AF5" i="1" l="1"/>
  <c r="AG5" i="1" l="1"/>
  <c r="AG4" i="1"/>
  <c r="AF4" i="1"/>
  <c r="AH5" i="1" l="1"/>
  <c r="AH4" i="1"/>
  <c r="AI5" i="1" l="1"/>
  <c r="AI4" i="1"/>
  <c r="AJ5" i="1" l="1"/>
  <c r="AK5" i="1" l="1"/>
  <c r="AJ4" i="1"/>
  <c r="AL5" i="1" l="1"/>
  <c r="AK4" i="1"/>
  <c r="AM5" i="1" l="1"/>
  <c r="AM4" i="1"/>
  <c r="AL4" i="1"/>
  <c r="AN5" i="1" l="1"/>
  <c r="AO5" i="1" l="1"/>
  <c r="AO4" i="1"/>
  <c r="AN4" i="1"/>
  <c r="AP5" i="1" l="1"/>
  <c r="AQ5" i="1" l="1"/>
  <c r="AQ4" i="1"/>
  <c r="AP4" i="1"/>
  <c r="AR5" i="1" l="1"/>
  <c r="AS5" i="1" l="1"/>
  <c r="AS4" i="1"/>
  <c r="AR4" i="1"/>
  <c r="AT5" i="1" l="1"/>
  <c r="AU5" i="1" l="1"/>
  <c r="AU4" i="1"/>
  <c r="AT4" i="1"/>
  <c r="AV5" i="1" l="1"/>
  <c r="AW5" i="1" l="1"/>
  <c r="AW4" i="1"/>
  <c r="AV4" i="1"/>
  <c r="AX5" i="1" l="1"/>
  <c r="AY5" i="1" l="1"/>
  <c r="AY4" i="1"/>
  <c r="AX4" i="1"/>
  <c r="AZ5" i="1" l="1"/>
  <c r="BA5" i="1" l="1"/>
  <c r="AZ4" i="1"/>
  <c r="BB5" i="1" l="1"/>
  <c r="BA4" i="1"/>
  <c r="BC5" i="1" l="1"/>
  <c r="BC4" i="1"/>
  <c r="BB4" i="1"/>
  <c r="BD5" i="1" l="1"/>
  <c r="BE5" i="1" l="1"/>
  <c r="BE4" i="1"/>
  <c r="BD4" i="1"/>
  <c r="BF5" i="1" l="1"/>
  <c r="BF4" i="1"/>
  <c r="BG5" i="1" l="1"/>
  <c r="BG4" i="1"/>
  <c r="BH5" i="1" l="1"/>
  <c r="BI5" i="1" l="1"/>
  <c r="BI4" i="1"/>
  <c r="BH4" i="1"/>
</calcChain>
</file>

<file path=xl/sharedStrings.xml><?xml version="1.0" encoding="utf-8"?>
<sst xmlns="http://schemas.openxmlformats.org/spreadsheetml/2006/main" count="138" uniqueCount="68">
  <si>
    <t>開始日</t>
    <rPh sb="0" eb="3">
      <t>カイシビ</t>
    </rPh>
    <phoneticPr fontId="1"/>
  </si>
  <si>
    <t>【使い方】</t>
    <rPh sb="1" eb="2">
      <t>ツカ</t>
    </rPh>
    <rPh sb="3" eb="4">
      <t>カタ</t>
    </rPh>
    <phoneticPr fontId="1"/>
  </si>
  <si>
    <t>１.黄色のセルに適宜入力。セルF4は農薬の作成量</t>
    <rPh sb="2" eb="4">
      <t>キイロ</t>
    </rPh>
    <rPh sb="8" eb="10">
      <t>テキギ</t>
    </rPh>
    <rPh sb="10" eb="11">
      <t>ニュウ</t>
    </rPh>
    <rPh sb="11" eb="12">
      <t>リョク</t>
    </rPh>
    <rPh sb="18" eb="20">
      <t>ノウヤク</t>
    </rPh>
    <rPh sb="21" eb="23">
      <t>サクセイ</t>
    </rPh>
    <rPh sb="23" eb="24">
      <t>リョウ</t>
    </rPh>
    <phoneticPr fontId="1"/>
  </si>
  <si>
    <t>２.実施する箇所へ□(しかく)を入力する</t>
    <rPh sb="6" eb="8">
      <t>カショ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</si>
  <si>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</si>
  <si>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</si>
  <si>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用量/系統</t>
    <rPh sb="0" eb="2">
      <t>ヨウリョウ</t>
    </rPh>
    <rPh sb="3" eb="5">
      <t>ケイトウ</t>
    </rPh>
    <phoneticPr fontId="1"/>
  </si>
  <si>
    <t>希釈
倍率</t>
    <rPh sb="0" eb="2">
      <t>キシャク</t>
    </rPh>
    <rPh sb="3" eb="5">
      <t>バイリツ</t>
    </rPh>
    <phoneticPr fontId="1"/>
  </si>
  <si>
    <t>上限</t>
    <rPh sb="0" eb="2">
      <t>ジョウゲン</t>
    </rPh>
    <phoneticPr fontId="1"/>
  </si>
  <si>
    <t>回
数</t>
    <rPh sb="0" eb="1">
      <t>カイ</t>
    </rPh>
    <rPh sb="2" eb="3">
      <t>スウ</t>
    </rPh>
    <phoneticPr fontId="1"/>
  </si>
  <si>
    <t>ﾘｯﾄﾙ</t>
    <phoneticPr fontId="1"/>
  </si>
  <si>
    <t>肥料</t>
    <rPh sb="0" eb="2">
      <t>ヒリョウ</t>
    </rPh>
    <phoneticPr fontId="1"/>
  </si>
  <si>
    <t>バラ肥料(元肥)</t>
    <rPh sb="2" eb="4">
      <t>ヒリョウ</t>
    </rPh>
    <rPh sb="5" eb="6">
      <t>モト</t>
    </rPh>
    <phoneticPr fontId="1"/>
  </si>
  <si>
    <t>地 5-7握り</t>
    <rPh sb="0" eb="1">
      <t>ジ</t>
    </rPh>
    <rPh sb="5" eb="6">
      <t>ニギ</t>
    </rPh>
    <phoneticPr fontId="1"/>
  </si>
  <si>
    <t>□</t>
    <phoneticPr fontId="1"/>
  </si>
  <si>
    <t>鉢 2握り</t>
    <rPh sb="0" eb="1">
      <t>ハチ</t>
    </rPh>
    <rPh sb="3" eb="4">
      <t>ニギ</t>
    </rPh>
    <phoneticPr fontId="1"/>
  </si>
  <si>
    <t>バラ肥料(追肥)</t>
    <rPh sb="2" eb="4">
      <t>ヒリョウ</t>
    </rPh>
    <rPh sb="5" eb="7">
      <t>ツイヒ</t>
    </rPh>
    <phoneticPr fontId="1"/>
  </si>
  <si>
    <t>地 2握り</t>
    <rPh sb="0" eb="1">
      <t>ジ</t>
    </rPh>
    <rPh sb="3" eb="4">
      <t>ニギ</t>
    </rPh>
    <phoneticPr fontId="1"/>
  </si>
  <si>
    <t>鉢 1握り</t>
    <rPh sb="0" eb="1">
      <t>ハチ</t>
    </rPh>
    <rPh sb="3" eb="4">
      <t>ニギ</t>
    </rPh>
    <phoneticPr fontId="1"/>
  </si>
  <si>
    <t>IB化成(追肥)</t>
    <rPh sb="2" eb="4">
      <t>カセイ</t>
    </rPh>
    <rPh sb="5" eb="7">
      <t>ツイヒ</t>
    </rPh>
    <phoneticPr fontId="1"/>
  </si>
  <si>
    <t>地 20-30粒</t>
    <rPh sb="0" eb="1">
      <t>ジ</t>
    </rPh>
    <rPh sb="7" eb="8">
      <t>ツブ</t>
    </rPh>
    <phoneticPr fontId="1"/>
  </si>
  <si>
    <t>鉢 10-15粒</t>
    <rPh sb="0" eb="1">
      <t>ハチ</t>
    </rPh>
    <rPh sb="7" eb="8">
      <t>ツブ</t>
    </rPh>
    <phoneticPr fontId="1"/>
  </si>
  <si>
    <t>ようりん</t>
    <phoneticPr fontId="1"/>
  </si>
  <si>
    <t>地 大さじ1</t>
    <rPh sb="0" eb="1">
      <t>チ</t>
    </rPh>
    <rPh sb="2" eb="3">
      <t>オオ</t>
    </rPh>
    <phoneticPr fontId="1"/>
  </si>
  <si>
    <t>鉢 小さじ1/2</t>
    <rPh sb="0" eb="1">
      <t>ハチ</t>
    </rPh>
    <rPh sb="2" eb="3">
      <t>コ</t>
    </rPh>
    <phoneticPr fontId="1"/>
  </si>
  <si>
    <t>殺菌</t>
    <rPh sb="0" eb="2">
      <t>サッキン</t>
    </rPh>
    <phoneticPr fontId="1"/>
  </si>
  <si>
    <t>ダコニール</t>
    <phoneticPr fontId="1"/>
  </si>
  <si>
    <t>有機塩素</t>
    <phoneticPr fontId="1"/>
  </si>
  <si>
    <t>サプロール乳剤</t>
    <rPh sb="5" eb="7">
      <t>ニュウザイ</t>
    </rPh>
    <phoneticPr fontId="1"/>
  </si>
  <si>
    <t>EBI系</t>
    <rPh sb="3" eb="4">
      <t>ケイ</t>
    </rPh>
    <phoneticPr fontId="1"/>
  </si>
  <si>
    <t>サルバトーレME</t>
    <phoneticPr fontId="1"/>
  </si>
  <si>
    <t>ベンレート水和剤</t>
    <phoneticPr fontId="1"/>
  </si>
  <si>
    <t>ベンゾイミダゾール系</t>
    <phoneticPr fontId="1"/>
  </si>
  <si>
    <t>サンヨール</t>
    <phoneticPr fontId="1"/>
  </si>
  <si>
    <t>有機銅剤</t>
    <phoneticPr fontId="1"/>
  </si>
  <si>
    <t>殺虫</t>
    <rPh sb="0" eb="2">
      <t>サッチュウ</t>
    </rPh>
    <phoneticPr fontId="1"/>
  </si>
  <si>
    <t>マラソン乳剤</t>
    <rPh sb="4" eb="6">
      <t>ニュウザイ</t>
    </rPh>
    <phoneticPr fontId="1"/>
  </si>
  <si>
    <t>有機リン系</t>
    <phoneticPr fontId="1"/>
  </si>
  <si>
    <t>ベニカS乳剤 300ml</t>
    <rPh sb="4" eb="6">
      <t>ニュウザイ</t>
    </rPh>
    <phoneticPr fontId="1"/>
  </si>
  <si>
    <t>ピレスロイド系</t>
    <phoneticPr fontId="1"/>
  </si>
  <si>
    <t>□</t>
    <phoneticPr fontId="1"/>
  </si>
  <si>
    <t>ベニカX乳剤</t>
    <rPh sb="4" eb="6">
      <t>ニュウザイ</t>
    </rPh>
    <phoneticPr fontId="1"/>
  </si>
  <si>
    <t>ピレスロイド系</t>
    <phoneticPr fontId="1"/>
  </si>
  <si>
    <t>スミチオン乳剤</t>
    <rPh sb="5" eb="7">
      <t>ニュウザイ</t>
    </rPh>
    <phoneticPr fontId="1"/>
  </si>
  <si>
    <t>有機リン系</t>
    <phoneticPr fontId="1"/>
  </si>
  <si>
    <t>粒剤</t>
    <rPh sb="0" eb="2">
      <t>リュウザイ</t>
    </rPh>
    <phoneticPr fontId="1"/>
  </si>
  <si>
    <t>オルトランDX粒剤</t>
    <rPh sb="7" eb="9">
      <t>リュウザイ</t>
    </rPh>
    <phoneticPr fontId="1"/>
  </si>
  <si>
    <t>1株2g(小さじ1/2)
クロチアニジン</t>
    <rPh sb="1" eb="2">
      <t>カブ</t>
    </rPh>
    <rPh sb="5" eb="6">
      <t>コ</t>
    </rPh>
    <phoneticPr fontId="1"/>
  </si>
  <si>
    <t>ベニカXガード粒剤</t>
    <rPh sb="7" eb="9">
      <t>リュウザイ</t>
    </rPh>
    <phoneticPr fontId="1"/>
  </si>
  <si>
    <t>1株10g(小さじ2)
クロチアニジン</t>
    <rPh sb="1" eb="2">
      <t>カブ</t>
    </rPh>
    <rPh sb="6" eb="7">
      <t>コ</t>
    </rPh>
    <phoneticPr fontId="1"/>
  </si>
  <si>
    <t>GFオルトラン粒剤</t>
    <phoneticPr fontId="1"/>
  </si>
  <si>
    <t>1株3-6g(小さじ1)
アセフェート</t>
    <rPh sb="1" eb="2">
      <t>カブ</t>
    </rPh>
    <rPh sb="7" eb="8">
      <t>コ</t>
    </rPh>
    <phoneticPr fontId="1"/>
  </si>
  <si>
    <t xml:space="preserve">
</t>
    <phoneticPr fontId="1"/>
  </si>
  <si>
    <t>ダニ</t>
    <phoneticPr fontId="1"/>
  </si>
  <si>
    <t>コロマイト乳剤</t>
    <phoneticPr fontId="1"/>
  </si>
  <si>
    <t>マクロライド系ミルベメクチン</t>
    <phoneticPr fontId="1"/>
  </si>
  <si>
    <t>ダニ太郎</t>
    <rPh sb="2" eb="4">
      <t>タロウ</t>
    </rPh>
    <phoneticPr fontId="1"/>
  </si>
  <si>
    <t>ビフェナゼート</t>
  </si>
  <si>
    <t>□</t>
  </si>
  <si>
    <t>【数式について】</t>
    <rPh sb="1" eb="3">
      <t>スウシキ</t>
    </rPh>
    <phoneticPr fontId="1"/>
  </si>
  <si>
    <t>【メモ】</t>
    <phoneticPr fontId="1"/>
  </si>
  <si>
    <t>セルが灰色になっている部分は自動計算します。</t>
    <rPh sb="3" eb="5">
      <t>ハイイロ</t>
    </rPh>
    <rPh sb="11" eb="13">
      <t>ブブン</t>
    </rPh>
    <rPh sb="14" eb="18">
      <t>ジドウケイサン</t>
    </rPh>
    <phoneticPr fontId="1"/>
  </si>
  <si>
    <t>夏の消毒は休止する</t>
    <rPh sb="0" eb="1">
      <t>ナツ</t>
    </rPh>
    <rPh sb="2" eb="4">
      <t>ショウドク</t>
    </rPh>
    <rPh sb="5" eb="7">
      <t>キュウシ</t>
    </rPh>
    <phoneticPr fontId="1"/>
  </si>
  <si>
    <t>農薬は希釈倍率とセルF4の作成量を入力しておくと農薬の使用量を自動計算します。</t>
    <rPh sb="0" eb="2">
      <t>ノウヤク</t>
    </rPh>
    <rPh sb="3" eb="7">
      <t>キシャクバイリツ</t>
    </rPh>
    <rPh sb="13" eb="15">
      <t>サクセイ</t>
    </rPh>
    <rPh sb="15" eb="16">
      <t>リョウ</t>
    </rPh>
    <rPh sb="17" eb="18">
      <t>ニュウ</t>
    </rPh>
    <rPh sb="18" eb="19">
      <t>リョク</t>
    </rPh>
    <phoneticPr fontId="1"/>
  </si>
  <si>
    <t>ハダニは発生状況に応じて対処。夏は葉水を実施</t>
    <rPh sb="4" eb="8">
      <t>ハッセイジョウキョウ</t>
    </rPh>
    <rPh sb="9" eb="10">
      <t>オウ</t>
    </rPh>
    <rPh sb="12" eb="14">
      <t>タイショ</t>
    </rPh>
    <rPh sb="15" eb="16">
      <t>ナツ</t>
    </rPh>
    <rPh sb="17" eb="19">
      <t>ハミズ</t>
    </rPh>
    <rPh sb="20" eb="22">
      <t>ジッシ</t>
    </rPh>
    <phoneticPr fontId="1"/>
  </si>
  <si>
    <t>また回数(H列)は□の個数をカウントしています。農薬については使用回数上限(G列)を超えると回数欄が赤色になります。</t>
    <rPh sb="2" eb="4">
      <t>カイスウ</t>
    </rPh>
    <rPh sb="6" eb="7">
      <t>レツ</t>
    </rPh>
    <rPh sb="11" eb="13">
      <t>コスウ</t>
    </rPh>
    <rPh sb="24" eb="26">
      <t>ノウヤク</t>
    </rPh>
    <rPh sb="39" eb="40">
      <t>レツ</t>
    </rPh>
    <phoneticPr fontId="1"/>
  </si>
  <si>
    <t>小さじ1＝5g／大さじ1＝15g</t>
    <rPh sb="0" eb="1">
      <t>コ</t>
    </rPh>
    <phoneticPr fontId="1"/>
  </si>
  <si>
    <t>肥料(追肥)は有機系の肥料とIB化成肥料を1ヶ月おきに施肥する。ようりんは適宜施肥。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</si>
</sst>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m"/>
  </numFmts>
  <fonts count="6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2" borderId="2" xfId="0" applyNumberFormat="1" applyFont="1" applyFill="1" applyBorder="1" applyAlignment="1">
      <alignment horizontal="center" wrapText="1"/>
    </xf>
    <xf numFmtId="177" fontId="3" fillId="2" borderId="2" xfId="0" applyNumberFormat="1" applyFont="1" applyFill="1" applyBorder="1" applyAlignment="1">
      <alignment horizontal="center"/>
    </xf>
    <xf numFmtId="177" fontId="3" fillId="2" borderId="2" xfId="0" applyNumberFormat="1" applyFont="1" applyFill="1" applyBorder="1" applyAlignment="1">
      <alignment horizontal="center" shrinkToFit="1"/>
    </xf>
    <xf numFmtId="177" fontId="3" fillId="2" borderId="2" xfId="0" applyNumberFormat="1" applyFont="1" applyFill="1" applyBorder="1" applyAlignment="1">
      <alignment horizontal="center" wrapText="1" shrinkToFit="1"/>
    </xf>
    <xf numFmtId="0" fontId="4" fillId="3" borderId="2" xfId="0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wrapText="1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/>
    </xf>
    <xf numFmtId="177" fontId="3" fillId="2" borderId="6" xfId="0" applyNumberFormat="1" applyFont="1" applyFill="1" applyBorder="1" applyAlignment="1">
      <alignment horizontal="center" shrinkToFit="1"/>
    </xf>
    <xf numFmtId="177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/>
    </xf>
    <xf numFmtId="177" fontId="3" fillId="5" borderId="6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6" borderId="6" xfId="0" applyFont="1" applyFill="1" applyBorder="1" applyAlignment="1">
      <alignment horizontal="center" vertical="top" shrinkToFit="1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top" shrinkToFit="1"/>
    </xf>
    <xf numFmtId="0" fontId="2" fillId="7" borderId="6" xfId="0" applyFont="1" applyFill="1" applyBorder="1" applyAlignment="1">
      <alignment horizontal="center" vertical="top" shrinkToFit="1"/>
    </xf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top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top" shrinkToFit="1"/>
    </xf>
    <xf numFmtId="0" fontId="2" fillId="0" borderId="6" xfId="0" applyFont="1" applyBorder="1" applyAlignment="1">
      <alignment horizontal="left" vertical="center"/>
    </xf>
    <xf numFmtId="0" fontId="2" fillId="8" borderId="6" xfId="0" applyFont="1" applyFill="1" applyBorder="1" applyAlignment="1">
      <alignment horizontal="center" vertical="top" shrinkToFit="1"/>
    </xf>
    <xf numFmtId="0" fontId="5" fillId="3" borderId="6" xfId="0" applyFont="1" applyFill="1" applyBorder="1" applyAlignment="1">
      <alignment vertical="center" wrapText="1" shrinkToFit="1"/>
    </xf>
    <xf numFmtId="0" fontId="2" fillId="8" borderId="8" xfId="0" applyFont="1" applyFill="1" applyBorder="1" applyAlignment="1">
      <alignment horizontal="center" vertical="top" shrinkToFit="1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top" shrinkToFit="1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173935</xdr:colOff>
      <xdr:row>18</xdr:row>
      <xdr:rowOff>149087</xdr:rowOff>
    </xdr:from>
    <xdr:to>
      <xdr:col>42</xdr:col>
      <xdr:colOff>8283</xdr:colOff>
      <xdr:row>20</xdr:row>
      <xdr:rowOff>41413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7C815B5D-9B7F-4A8C-911B-0E4E6AD0C1C8}"/>
            </a:ext>
          </a:extLst>
        </xdr:cNvPr>
        <xdr:cNvSpPr/>
      </xdr:nvSpPr>
      <xdr:spPr>
        <a:xfrm>
          <a:off x="8769295" y="2892287"/>
          <a:ext cx="565868" cy="22760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休止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50"/>
  <sheetViews>
    <sheetView showGridLines="0" tabSelected="1" zoomScale="130" zoomScaleNormal="130" workbookViewId="0">
      <pane xSplit="8" ySplit="5" topLeftCell="I6" activePane="bottomRight" state="frozen"/>
      <selection pane="topRight" activeCell="G1" sqref="G1"/>
      <selection pane="bottomLeft" activeCell="A6" sqref="A6"/>
      <selection pane="bottomRight"/>
    </sheetView>
  </sheetViews>
  <sheetFormatPr defaultColWidth="2.6640625" defaultRowHeight="13.2" x14ac:dyDescent="0.15"/>
  <cols>
    <col min="1" max="1" width="0.6640625" style="1" customWidth="1"/>
    <col min="2" max="2" width="3.88671875" style="1" customWidth="1"/>
    <col min="3" max="3" width="14.33203125" style="2" customWidth="1"/>
    <col min="4" max="4" width="11.5546875" style="3" customWidth="1"/>
    <col min="5" max="6" width="4.88671875" style="3" bestFit="1" customWidth="1"/>
    <col min="7" max="8" width="2.5546875" style="3" customWidth="1"/>
    <col min="9" max="13" width="2.6640625" style="1" customWidth="1"/>
    <col min="14" max="14" width="2.77734375" style="1" bestFit="1" customWidth="1"/>
    <col min="15" max="17" width="2.88671875" style="1" bestFit="1" customWidth="1"/>
    <col min="18" max="18" width="2.77734375" style="1" bestFit="1" customWidth="1"/>
    <col min="19" max="21" width="2.88671875" style="1" bestFit="1" customWidth="1"/>
    <col min="22" max="23" width="2.77734375" style="1" bestFit="1" customWidth="1"/>
    <col min="24" max="26" width="2.88671875" style="1" bestFit="1" customWidth="1"/>
    <col min="27" max="27" width="2.77734375" style="1" bestFit="1" customWidth="1"/>
    <col min="28" max="30" width="2.88671875" style="1" bestFit="1" customWidth="1"/>
    <col min="31" max="31" width="2.77734375" style="1" bestFit="1" customWidth="1"/>
    <col min="32" max="34" width="2.88671875" style="1" bestFit="1" customWidth="1"/>
    <col min="35" max="36" width="2.77734375" style="1" bestFit="1" customWidth="1"/>
    <col min="37" max="39" width="2.88671875" style="1" bestFit="1" customWidth="1"/>
    <col min="40" max="40" width="2.77734375" style="1" bestFit="1" customWidth="1"/>
    <col min="41" max="43" width="2.88671875" style="1" bestFit="1" customWidth="1"/>
    <col min="44" max="44" width="2.77734375" style="1" bestFit="1" customWidth="1"/>
    <col min="45" max="48" width="2.88671875" style="1" bestFit="1" customWidth="1"/>
    <col min="49" max="49" width="2.77734375" style="1" bestFit="1" customWidth="1"/>
    <col min="50" max="61" width="2.88671875" style="1" bestFit="1" customWidth="1"/>
    <col min="62" max="16384" width="2.6640625" style="1"/>
  </cols>
  <sheetData>
    <row r="1" spans="2:61" s="1" customFormat="1" ht="4.5" customHeight="1" x14ac:dyDescent="0.15">
      <c r="C1" s="2"/>
      <c r="D1" s="3"/>
      <c r="E1" s="3"/>
      <c r="F1" s="3"/>
      <c r="G1" s="3"/>
      <c r="H1" s="3"/>
    </row>
    <row r="2" spans="2:61" s="1" customFormat="1" ht="16.5" customHeight="1" x14ac:dyDescent="0.15">
      <c r="B2" s="4" t="s">
        <v>0</v>
      </c>
      <c r="C2" s="4"/>
      <c r="D2" s="5">
        <v>44562</v>
      </c>
      <c r="E2" s="5"/>
      <c r="F2" s="6">
        <f>D2</f>
        <v>44562</v>
      </c>
      <c r="G2" s="7"/>
      <c r="H2" s="7"/>
      <c r="J2" s="8" t="s">
        <v>1</v>
      </c>
      <c r="L2" s="9" t="s">
        <v>2</v>
      </c>
      <c r="M2" s="2"/>
      <c r="AA2" s="9" t="s">
        <v>3</v>
      </c>
    </row>
    <row r="3" spans="2:61" s="1" customFormat="1" ht="4.5" customHeight="1" x14ac:dyDescent="0.15">
      <c r="C3" s="2"/>
      <c r="D3" s="3"/>
      <c r="E3" s="3"/>
      <c r="F3" s="3"/>
      <c r="G3" s="3"/>
      <c r="H3" s="3"/>
    </row>
    <row r="4" spans="2:61" s="19" customFormat="1" ht="16.5" customHeight="1" x14ac:dyDescent="0.35">
      <c r="B4" s="10" t="s">
        <v>4</v>
      </c>
      <c r="C4" s="11" t="s">
        <v>5</v>
      </c>
      <c r="D4" s="12" t="s">
        <v>6</v>
      </c>
      <c r="E4" s="13" t="s">
        <v>7</v>
      </c>
      <c r="F4" s="14">
        <v>3</v>
      </c>
      <c r="G4" s="10" t="s">
        <v>8</v>
      </c>
      <c r="H4" s="15" t="s">
        <v>9</v>
      </c>
      <c r="I4" s="16">
        <v>44562</v>
      </c>
      <c r="J4" s="17" t="str">
        <f t="shared" ref="J4:M4" si="0">IF(MONTH(I5)&lt;&gt;MONTH(J5),J5,"")</f>
        <v/>
      </c>
      <c r="K4" s="17" t="str">
        <f t="shared" si="0"/>
        <v/>
      </c>
      <c r="L4" s="17" t="str">
        <f t="shared" si="0"/>
        <v/>
      </c>
      <c r="M4" s="17" t="str">
        <f t="shared" si="0"/>
        <v/>
      </c>
      <c r="N4" s="17">
        <f>IF(MONTH(M5)&lt;&gt;MONTH(N5),N5,"")</f>
        <v>44597</v>
      </c>
      <c r="O4" s="17" t="str">
        <f t="shared" ref="O4:BI4" si="1">IF(MONTH(N5)&lt;&gt;MONTH(O5),O5,"")</f>
        <v/>
      </c>
      <c r="P4" s="17" t="str">
        <f t="shared" si="1"/>
        <v/>
      </c>
      <c r="Q4" s="17" t="str">
        <f t="shared" si="1"/>
        <v/>
      </c>
      <c r="R4" s="17">
        <f t="shared" si="1"/>
        <v>44625</v>
      </c>
      <c r="S4" s="17" t="str">
        <f t="shared" si="1"/>
        <v/>
      </c>
      <c r="T4" s="17" t="str">
        <f t="shared" si="1"/>
        <v/>
      </c>
      <c r="U4" s="17" t="str">
        <f t="shared" si="1"/>
        <v/>
      </c>
      <c r="V4" s="17">
        <f t="shared" si="1"/>
        <v>44653</v>
      </c>
      <c r="W4" s="17" t="str">
        <f t="shared" si="1"/>
        <v/>
      </c>
      <c r="X4" s="17" t="str">
        <f t="shared" si="1"/>
        <v/>
      </c>
      <c r="Y4" s="17" t="str">
        <f t="shared" si="1"/>
        <v/>
      </c>
      <c r="Z4" s="17" t="str">
        <f t="shared" si="1"/>
        <v/>
      </c>
      <c r="AA4" s="17">
        <f t="shared" si="1"/>
        <v>44688</v>
      </c>
      <c r="AB4" s="17" t="str">
        <f t="shared" si="1"/>
        <v/>
      </c>
      <c r="AC4" s="17" t="str">
        <f t="shared" si="1"/>
        <v/>
      </c>
      <c r="AD4" s="17" t="str">
        <f t="shared" si="1"/>
        <v/>
      </c>
      <c r="AE4" s="17">
        <f t="shared" si="1"/>
        <v>44716</v>
      </c>
      <c r="AF4" s="17" t="str">
        <f t="shared" si="1"/>
        <v/>
      </c>
      <c r="AG4" s="17" t="str">
        <f t="shared" si="1"/>
        <v/>
      </c>
      <c r="AH4" s="17" t="str">
        <f t="shared" si="1"/>
        <v/>
      </c>
      <c r="AI4" s="17">
        <f t="shared" si="1"/>
        <v>44744</v>
      </c>
      <c r="AJ4" s="17" t="str">
        <f t="shared" si="1"/>
        <v/>
      </c>
      <c r="AK4" s="17" t="str">
        <f t="shared" si="1"/>
        <v/>
      </c>
      <c r="AL4" s="17" t="str">
        <f t="shared" si="1"/>
        <v/>
      </c>
      <c r="AM4" s="17" t="str">
        <f t="shared" si="1"/>
        <v/>
      </c>
      <c r="AN4" s="17">
        <f t="shared" si="1"/>
        <v>44779</v>
      </c>
      <c r="AO4" s="17" t="str">
        <f t="shared" si="1"/>
        <v/>
      </c>
      <c r="AP4" s="17" t="str">
        <f t="shared" si="1"/>
        <v/>
      </c>
      <c r="AQ4" s="17" t="str">
        <f t="shared" si="1"/>
        <v/>
      </c>
      <c r="AR4" s="17">
        <f t="shared" si="1"/>
        <v>44807</v>
      </c>
      <c r="AS4" s="17" t="str">
        <f t="shared" si="1"/>
        <v/>
      </c>
      <c r="AT4" s="17" t="str">
        <f t="shared" si="1"/>
        <v/>
      </c>
      <c r="AU4" s="17" t="str">
        <f t="shared" si="1"/>
        <v/>
      </c>
      <c r="AV4" s="17">
        <f t="shared" si="1"/>
        <v>44835</v>
      </c>
      <c r="AW4" s="17" t="str">
        <f t="shared" si="1"/>
        <v/>
      </c>
      <c r="AX4" s="17" t="str">
        <f t="shared" si="1"/>
        <v/>
      </c>
      <c r="AY4" s="17" t="str">
        <f t="shared" si="1"/>
        <v/>
      </c>
      <c r="AZ4" s="17" t="str">
        <f t="shared" si="1"/>
        <v/>
      </c>
      <c r="BA4" s="17">
        <f t="shared" si="1"/>
        <v>44870</v>
      </c>
      <c r="BB4" s="17" t="str">
        <f t="shared" si="1"/>
        <v/>
      </c>
      <c r="BC4" s="17" t="str">
        <f t="shared" si="1"/>
        <v/>
      </c>
      <c r="BD4" s="17" t="str">
        <f t="shared" si="1"/>
        <v/>
      </c>
      <c r="BE4" s="17">
        <f t="shared" si="1"/>
        <v>44898</v>
      </c>
      <c r="BF4" s="17" t="str">
        <f t="shared" si="1"/>
        <v/>
      </c>
      <c r="BG4" s="17" t="str">
        <f t="shared" si="1"/>
        <v/>
      </c>
      <c r="BH4" s="17" t="str">
        <f t="shared" si="1"/>
        <v/>
      </c>
      <c r="BI4" s="18" t="str">
        <f t="shared" si="1"/>
        <v/>
      </c>
    </row>
    <row r="5" spans="2:61" s="25" customFormat="1" x14ac:dyDescent="0.15">
      <c r="B5" s="20"/>
      <c r="C5" s="20"/>
      <c r="D5" s="21"/>
      <c r="E5" s="21"/>
      <c r="F5" s="22" t="s">
        <v>10</v>
      </c>
      <c r="G5" s="20"/>
      <c r="H5" s="23"/>
      <c r="I5" s="24">
        <f>D2</f>
        <v>44562</v>
      </c>
      <c r="J5" s="24">
        <f>I5+7</f>
        <v>44569</v>
      </c>
      <c r="K5" s="24">
        <f t="shared" ref="K5:BI5" si="2">J5+7</f>
        <v>44576</v>
      </c>
      <c r="L5" s="24">
        <f t="shared" si="2"/>
        <v>44583</v>
      </c>
      <c r="M5" s="24">
        <f t="shared" si="2"/>
        <v>44590</v>
      </c>
      <c r="N5" s="24">
        <f t="shared" si="2"/>
        <v>44597</v>
      </c>
      <c r="O5" s="24">
        <f t="shared" si="2"/>
        <v>44604</v>
      </c>
      <c r="P5" s="24">
        <f t="shared" si="2"/>
        <v>44611</v>
      </c>
      <c r="Q5" s="24">
        <f t="shared" si="2"/>
        <v>44618</v>
      </c>
      <c r="R5" s="24">
        <f t="shared" si="2"/>
        <v>44625</v>
      </c>
      <c r="S5" s="24">
        <f t="shared" si="2"/>
        <v>44632</v>
      </c>
      <c r="T5" s="24">
        <f t="shared" si="2"/>
        <v>44639</v>
      </c>
      <c r="U5" s="24">
        <f t="shared" si="2"/>
        <v>44646</v>
      </c>
      <c r="V5" s="24">
        <f t="shared" si="2"/>
        <v>44653</v>
      </c>
      <c r="W5" s="24">
        <f t="shared" si="2"/>
        <v>44660</v>
      </c>
      <c r="X5" s="24">
        <f t="shared" si="2"/>
        <v>44667</v>
      </c>
      <c r="Y5" s="24">
        <f t="shared" si="2"/>
        <v>44674</v>
      </c>
      <c r="Z5" s="24">
        <f t="shared" si="2"/>
        <v>44681</v>
      </c>
      <c r="AA5" s="24">
        <f t="shared" si="2"/>
        <v>44688</v>
      </c>
      <c r="AB5" s="24">
        <f t="shared" si="2"/>
        <v>44695</v>
      </c>
      <c r="AC5" s="24">
        <f t="shared" si="2"/>
        <v>44702</v>
      </c>
      <c r="AD5" s="24">
        <f t="shared" si="2"/>
        <v>44709</v>
      </c>
      <c r="AE5" s="24">
        <f t="shared" si="2"/>
        <v>44716</v>
      </c>
      <c r="AF5" s="24">
        <f t="shared" si="2"/>
        <v>44723</v>
      </c>
      <c r="AG5" s="24">
        <f t="shared" si="2"/>
        <v>44730</v>
      </c>
      <c r="AH5" s="24">
        <f t="shared" si="2"/>
        <v>44737</v>
      </c>
      <c r="AI5" s="24">
        <f t="shared" si="2"/>
        <v>44744</v>
      </c>
      <c r="AJ5" s="24">
        <f t="shared" si="2"/>
        <v>44751</v>
      </c>
      <c r="AK5" s="24">
        <f t="shared" si="2"/>
        <v>44758</v>
      </c>
      <c r="AL5" s="24">
        <f t="shared" si="2"/>
        <v>44765</v>
      </c>
      <c r="AM5" s="24">
        <f t="shared" si="2"/>
        <v>44772</v>
      </c>
      <c r="AN5" s="24">
        <f t="shared" si="2"/>
        <v>44779</v>
      </c>
      <c r="AO5" s="24">
        <f t="shared" si="2"/>
        <v>44786</v>
      </c>
      <c r="AP5" s="24">
        <f t="shared" si="2"/>
        <v>44793</v>
      </c>
      <c r="AQ5" s="24">
        <f t="shared" si="2"/>
        <v>44800</v>
      </c>
      <c r="AR5" s="24">
        <f t="shared" si="2"/>
        <v>44807</v>
      </c>
      <c r="AS5" s="24">
        <f t="shared" si="2"/>
        <v>44814</v>
      </c>
      <c r="AT5" s="24">
        <f t="shared" si="2"/>
        <v>44821</v>
      </c>
      <c r="AU5" s="24">
        <f t="shared" si="2"/>
        <v>44828</v>
      </c>
      <c r="AV5" s="24">
        <f t="shared" si="2"/>
        <v>44835</v>
      </c>
      <c r="AW5" s="24">
        <f t="shared" si="2"/>
        <v>44842</v>
      </c>
      <c r="AX5" s="24">
        <f t="shared" si="2"/>
        <v>44849</v>
      </c>
      <c r="AY5" s="24">
        <f t="shared" si="2"/>
        <v>44856</v>
      </c>
      <c r="AZ5" s="24">
        <f t="shared" si="2"/>
        <v>44863</v>
      </c>
      <c r="BA5" s="24">
        <f t="shared" si="2"/>
        <v>44870</v>
      </c>
      <c r="BB5" s="24">
        <f t="shared" si="2"/>
        <v>44877</v>
      </c>
      <c r="BC5" s="24">
        <f t="shared" si="2"/>
        <v>44884</v>
      </c>
      <c r="BD5" s="24">
        <f t="shared" si="2"/>
        <v>44891</v>
      </c>
      <c r="BE5" s="24">
        <f t="shared" si="2"/>
        <v>44898</v>
      </c>
      <c r="BF5" s="24">
        <f t="shared" si="2"/>
        <v>44905</v>
      </c>
      <c r="BG5" s="24">
        <f t="shared" si="2"/>
        <v>44912</v>
      </c>
      <c r="BH5" s="24">
        <f t="shared" si="2"/>
        <v>44919</v>
      </c>
      <c r="BI5" s="24">
        <f t="shared" si="2"/>
        <v>44926</v>
      </c>
    </row>
    <row r="6" spans="2:61" s="1" customFormat="1" x14ac:dyDescent="0.15">
      <c r="B6" s="26" t="s">
        <v>11</v>
      </c>
      <c r="C6" s="27" t="s">
        <v>12</v>
      </c>
      <c r="D6" s="28" t="s">
        <v>13</v>
      </c>
      <c r="E6" s="29"/>
      <c r="F6" s="29" t="str">
        <f>IF(E6&gt;0,$F$4*1000/E6 &amp;"ml","")</f>
        <v/>
      </c>
      <c r="G6" s="29"/>
      <c r="H6" s="30">
        <f>COUNTIF(I6:BI6,"□")</f>
        <v>1</v>
      </c>
      <c r="I6" s="31"/>
      <c r="J6" s="32"/>
      <c r="K6" s="32" t="s">
        <v>14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2:61" s="1" customFormat="1" x14ac:dyDescent="0.15">
      <c r="B7" s="33"/>
      <c r="C7" s="27"/>
      <c r="D7" s="28" t="s">
        <v>15</v>
      </c>
      <c r="E7" s="29"/>
      <c r="F7" s="29" t="str">
        <f t="shared" ref="F7:F16" si="3">IF(E7&gt;0,$F$4*1000/E7 &amp;"ml","")</f>
        <v/>
      </c>
      <c r="G7" s="29"/>
      <c r="H7" s="30">
        <f t="shared" ref="H7:H16" si="4">COUNTIF(I7:BI7,"□")</f>
        <v>1</v>
      </c>
      <c r="I7" s="32"/>
      <c r="J7" s="32"/>
      <c r="K7" s="32" t="s">
        <v>14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2:61" s="1" customFormat="1" x14ac:dyDescent="0.15">
      <c r="B8" s="33"/>
      <c r="C8" s="27" t="s">
        <v>16</v>
      </c>
      <c r="D8" s="28" t="s">
        <v>17</v>
      </c>
      <c r="E8" s="29"/>
      <c r="F8" s="29" t="str">
        <f t="shared" si="3"/>
        <v/>
      </c>
      <c r="G8" s="29"/>
      <c r="H8" s="30">
        <f t="shared" si="4"/>
        <v>6</v>
      </c>
      <c r="I8" s="32"/>
      <c r="J8" s="32"/>
      <c r="K8" s="32"/>
      <c r="L8" s="32"/>
      <c r="M8" s="32"/>
      <c r="N8" s="32"/>
      <c r="O8" s="32"/>
      <c r="P8" s="32"/>
      <c r="Q8" s="32"/>
      <c r="R8" s="32" t="s">
        <v>14</v>
      </c>
      <c r="S8" s="32"/>
      <c r="T8" s="32"/>
      <c r="U8" s="32"/>
      <c r="V8" s="32"/>
      <c r="W8" s="32"/>
      <c r="X8" s="32"/>
      <c r="Y8" s="32"/>
      <c r="Z8" s="32" t="s">
        <v>14</v>
      </c>
      <c r="AA8" s="32"/>
      <c r="AB8" s="32"/>
      <c r="AC8" s="32"/>
      <c r="AD8" s="32"/>
      <c r="AE8" s="32"/>
      <c r="AF8" s="32"/>
      <c r="AG8" s="32"/>
      <c r="AH8" s="32" t="s">
        <v>14</v>
      </c>
      <c r="AI8" s="32"/>
      <c r="AJ8" s="32"/>
      <c r="AK8" s="32"/>
      <c r="AL8" s="32"/>
      <c r="AM8" s="32"/>
      <c r="AN8" s="32"/>
      <c r="AO8" s="32"/>
      <c r="AP8" s="32" t="s">
        <v>14</v>
      </c>
      <c r="AQ8" s="32"/>
      <c r="AR8" s="32"/>
      <c r="AS8" s="32"/>
      <c r="AT8" s="32"/>
      <c r="AU8" s="32"/>
      <c r="AV8" s="32"/>
      <c r="AW8" s="32"/>
      <c r="AX8" s="32" t="s">
        <v>14</v>
      </c>
      <c r="AY8" s="32"/>
      <c r="AZ8" s="32"/>
      <c r="BA8" s="32"/>
      <c r="BB8" s="32"/>
      <c r="BC8" s="32"/>
      <c r="BD8" s="32"/>
      <c r="BE8" s="32"/>
      <c r="BF8" s="32" t="s">
        <v>14</v>
      </c>
      <c r="BG8" s="32"/>
      <c r="BH8" s="32"/>
      <c r="BI8" s="32"/>
    </row>
    <row r="9" spans="2:61" s="1" customFormat="1" x14ac:dyDescent="0.15">
      <c r="B9" s="33"/>
      <c r="C9" s="27"/>
      <c r="D9" s="28" t="s">
        <v>18</v>
      </c>
      <c r="E9" s="29"/>
      <c r="F9" s="29" t="str">
        <f t="shared" si="3"/>
        <v/>
      </c>
      <c r="G9" s="29"/>
      <c r="H9" s="30">
        <f t="shared" si="4"/>
        <v>6</v>
      </c>
      <c r="I9" s="32"/>
      <c r="J9" s="32"/>
      <c r="K9" s="32"/>
      <c r="L9" s="32"/>
      <c r="M9" s="32"/>
      <c r="N9" s="32"/>
      <c r="O9" s="32"/>
      <c r="P9" s="32"/>
      <c r="Q9" s="32"/>
      <c r="R9" s="32" t="s">
        <v>14</v>
      </c>
      <c r="S9" s="32"/>
      <c r="T9" s="32"/>
      <c r="U9" s="32"/>
      <c r="V9" s="32"/>
      <c r="W9" s="32"/>
      <c r="X9" s="32"/>
      <c r="Y9" s="32"/>
      <c r="Z9" s="32" t="s">
        <v>14</v>
      </c>
      <c r="AA9" s="32"/>
      <c r="AB9" s="32"/>
      <c r="AC9" s="32"/>
      <c r="AD9" s="32"/>
      <c r="AE9" s="32"/>
      <c r="AF9" s="32"/>
      <c r="AG9" s="32"/>
      <c r="AH9" s="32" t="s">
        <v>14</v>
      </c>
      <c r="AI9" s="32"/>
      <c r="AJ9" s="32"/>
      <c r="AK9" s="32"/>
      <c r="AL9" s="32"/>
      <c r="AM9" s="32"/>
      <c r="AN9" s="32"/>
      <c r="AO9" s="32"/>
      <c r="AP9" s="32" t="s">
        <v>14</v>
      </c>
      <c r="AQ9" s="32"/>
      <c r="AR9" s="32"/>
      <c r="AS9" s="32"/>
      <c r="AT9" s="32"/>
      <c r="AU9" s="32"/>
      <c r="AV9" s="32"/>
      <c r="AW9" s="32"/>
      <c r="AX9" s="32" t="s">
        <v>14</v>
      </c>
      <c r="AY9" s="32"/>
      <c r="AZ9" s="32"/>
      <c r="BA9" s="32"/>
      <c r="BB9" s="32"/>
      <c r="BC9" s="32"/>
      <c r="BD9" s="32"/>
      <c r="BE9" s="32"/>
      <c r="BF9" s="32" t="s">
        <v>14</v>
      </c>
      <c r="BG9" s="32"/>
      <c r="BH9" s="32"/>
      <c r="BI9" s="32"/>
    </row>
    <row r="10" spans="2:61" s="1" customFormat="1" x14ac:dyDescent="0.15">
      <c r="B10" s="33"/>
      <c r="C10" s="27" t="s">
        <v>19</v>
      </c>
      <c r="D10" s="28" t="s">
        <v>20</v>
      </c>
      <c r="E10" s="29"/>
      <c r="F10" s="29" t="str">
        <f t="shared" si="3"/>
        <v/>
      </c>
      <c r="G10" s="29"/>
      <c r="H10" s="30">
        <f t="shared" si="4"/>
        <v>5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 t="s">
        <v>14</v>
      </c>
      <c r="W10" s="32"/>
      <c r="X10" s="32"/>
      <c r="Y10" s="32"/>
      <c r="Z10" s="32"/>
      <c r="AA10" s="32"/>
      <c r="AB10" s="32"/>
      <c r="AC10" s="32"/>
      <c r="AD10" s="32" t="s">
        <v>14</v>
      </c>
      <c r="AE10" s="32"/>
      <c r="AF10" s="32"/>
      <c r="AG10" s="32"/>
      <c r="AH10" s="32"/>
      <c r="AI10" s="32"/>
      <c r="AJ10" s="32"/>
      <c r="AK10" s="32"/>
      <c r="AL10" s="32" t="s">
        <v>14</v>
      </c>
      <c r="AM10" s="32"/>
      <c r="AN10" s="32"/>
      <c r="AO10" s="32"/>
      <c r="AP10" s="32"/>
      <c r="AQ10" s="32"/>
      <c r="AR10" s="32"/>
      <c r="AS10" s="32"/>
      <c r="AT10" s="32" t="s">
        <v>14</v>
      </c>
      <c r="AU10" s="32"/>
      <c r="AV10" s="32"/>
      <c r="AW10" s="32"/>
      <c r="AX10" s="32"/>
      <c r="AY10" s="32"/>
      <c r="AZ10" s="32"/>
      <c r="BA10" s="32"/>
      <c r="BB10" s="32" t="s">
        <v>14</v>
      </c>
      <c r="BC10" s="32"/>
      <c r="BD10" s="32"/>
      <c r="BE10" s="32"/>
      <c r="BF10" s="32"/>
      <c r="BG10" s="32"/>
      <c r="BH10" s="32"/>
      <c r="BI10" s="32"/>
    </row>
    <row r="11" spans="2:61" s="1" customFormat="1" x14ac:dyDescent="0.15">
      <c r="B11" s="33"/>
      <c r="C11" s="27"/>
      <c r="D11" s="28" t="s">
        <v>21</v>
      </c>
      <c r="E11" s="29"/>
      <c r="F11" s="29" t="str">
        <f t="shared" si="3"/>
        <v/>
      </c>
      <c r="G11" s="29"/>
      <c r="H11" s="30">
        <f t="shared" si="4"/>
        <v>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 t="s">
        <v>14</v>
      </c>
      <c r="W11" s="32"/>
      <c r="X11" s="32"/>
      <c r="Y11" s="32"/>
      <c r="Z11" s="32"/>
      <c r="AA11" s="32"/>
      <c r="AB11" s="32"/>
      <c r="AC11" s="32"/>
      <c r="AD11" s="32" t="s">
        <v>14</v>
      </c>
      <c r="AE11" s="32"/>
      <c r="AF11" s="32"/>
      <c r="AG11" s="32"/>
      <c r="AH11" s="32"/>
      <c r="AI11" s="32"/>
      <c r="AJ11" s="32"/>
      <c r="AK11" s="32"/>
      <c r="AL11" s="32" t="s">
        <v>14</v>
      </c>
      <c r="AM11" s="32"/>
      <c r="AN11" s="32"/>
      <c r="AO11" s="32"/>
      <c r="AP11" s="32"/>
      <c r="AQ11" s="32"/>
      <c r="AR11" s="32"/>
      <c r="AS11" s="32"/>
      <c r="AT11" s="32" t="s">
        <v>14</v>
      </c>
      <c r="AU11" s="32"/>
      <c r="AV11" s="32"/>
      <c r="AW11" s="32"/>
      <c r="AX11" s="32"/>
      <c r="AY11" s="32"/>
      <c r="AZ11" s="32"/>
      <c r="BA11" s="32"/>
      <c r="BB11" s="32" t="s">
        <v>14</v>
      </c>
      <c r="BC11" s="32"/>
      <c r="BD11" s="32"/>
      <c r="BE11" s="32"/>
      <c r="BF11" s="32"/>
      <c r="BG11" s="32"/>
      <c r="BH11" s="32"/>
      <c r="BI11" s="32"/>
    </row>
    <row r="12" spans="2:61" s="1" customFormat="1" x14ac:dyDescent="0.15">
      <c r="B12" s="33"/>
      <c r="C12" s="27" t="s">
        <v>22</v>
      </c>
      <c r="D12" s="28" t="s">
        <v>23</v>
      </c>
      <c r="E12" s="29"/>
      <c r="F12" s="29" t="str">
        <f t="shared" si="3"/>
        <v/>
      </c>
      <c r="G12" s="29"/>
      <c r="H12" s="30">
        <f t="shared" si="4"/>
        <v>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 t="s">
        <v>14</v>
      </c>
      <c r="Y12" s="32"/>
      <c r="Z12" s="32"/>
      <c r="AA12" s="32"/>
      <c r="AB12" s="32"/>
      <c r="AC12" s="32"/>
      <c r="AD12" s="32"/>
      <c r="AE12" s="32"/>
      <c r="AF12" s="32" t="s">
        <v>14</v>
      </c>
      <c r="AG12" s="32"/>
      <c r="AH12" s="32"/>
      <c r="AI12" s="32"/>
      <c r="AJ12" s="32"/>
      <c r="AK12" s="32"/>
      <c r="AL12" s="32"/>
      <c r="AM12" s="32"/>
      <c r="AN12" s="32" t="s">
        <v>14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2:61" s="1" customFormat="1" x14ac:dyDescent="0.15">
      <c r="B13" s="33"/>
      <c r="C13" s="27"/>
      <c r="D13" s="28" t="s">
        <v>24</v>
      </c>
      <c r="E13" s="29"/>
      <c r="F13" s="29" t="str">
        <f t="shared" si="3"/>
        <v/>
      </c>
      <c r="G13" s="29"/>
      <c r="H13" s="30">
        <f t="shared" si="4"/>
        <v>3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 t="s">
        <v>14</v>
      </c>
      <c r="Y13" s="32"/>
      <c r="Z13" s="32"/>
      <c r="AA13" s="32"/>
      <c r="AB13" s="32"/>
      <c r="AC13" s="32"/>
      <c r="AD13" s="32"/>
      <c r="AE13" s="32"/>
      <c r="AF13" s="32" t="s">
        <v>14</v>
      </c>
      <c r="AG13" s="32"/>
      <c r="AH13" s="32"/>
      <c r="AI13" s="32"/>
      <c r="AJ13" s="32"/>
      <c r="AK13" s="32"/>
      <c r="AL13" s="32"/>
      <c r="AM13" s="32"/>
      <c r="AN13" s="32" t="s">
        <v>14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2:61" s="1" customFormat="1" x14ac:dyDescent="0.15">
      <c r="B14" s="33"/>
      <c r="C14" s="27"/>
      <c r="D14" s="28"/>
      <c r="E14" s="29"/>
      <c r="F14" s="29" t="str">
        <f t="shared" si="3"/>
        <v/>
      </c>
      <c r="G14" s="29"/>
      <c r="H14" s="30">
        <f t="shared" si="4"/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2:61" s="1" customFormat="1" x14ac:dyDescent="0.15">
      <c r="B15" s="33"/>
      <c r="C15" s="27"/>
      <c r="D15" s="28"/>
      <c r="E15" s="29"/>
      <c r="F15" s="29" t="str">
        <f t="shared" si="3"/>
        <v/>
      </c>
      <c r="G15" s="29"/>
      <c r="H15" s="30">
        <f t="shared" si="4"/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2:61" s="1" customFormat="1" x14ac:dyDescent="0.15">
      <c r="B16" s="33"/>
      <c r="C16" s="27"/>
      <c r="D16" s="28"/>
      <c r="E16" s="29"/>
      <c r="F16" s="29" t="str">
        <f t="shared" si="3"/>
        <v/>
      </c>
      <c r="G16" s="29"/>
      <c r="H16" s="30">
        <f t="shared" si="4"/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2:61" s="1" customFormat="1" ht="3.75" customHeight="1" x14ac:dyDescent="0.15">
      <c r="B17" s="34"/>
      <c r="C17" s="35"/>
      <c r="D17" s="36"/>
      <c r="E17" s="37"/>
      <c r="F17" s="37"/>
      <c r="G17" s="37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2:61" s="1" customFormat="1" x14ac:dyDescent="0.15">
      <c r="B18" s="39" t="s">
        <v>25</v>
      </c>
      <c r="C18" s="27" t="s">
        <v>26</v>
      </c>
      <c r="D18" s="28" t="s">
        <v>27</v>
      </c>
      <c r="E18" s="40">
        <v>1000</v>
      </c>
      <c r="F18" s="30" t="str">
        <f>IF(E18&gt;0,ROUND($F$4*1000/E18,1) &amp;"ml","")</f>
        <v>3ml</v>
      </c>
      <c r="G18" s="40">
        <v>6</v>
      </c>
      <c r="H18" s="30">
        <f t="shared" ref="H18:H25" si="5">COUNTIF(I18:BI18,"□")</f>
        <v>5</v>
      </c>
      <c r="I18" s="32"/>
      <c r="J18" s="32"/>
      <c r="K18" s="32"/>
      <c r="L18" s="32"/>
      <c r="M18" s="32"/>
      <c r="N18" s="32"/>
      <c r="O18" s="32"/>
      <c r="P18" s="32"/>
      <c r="Q18" s="32"/>
      <c r="R18" s="32" t="s">
        <v>14</v>
      </c>
      <c r="S18" s="32"/>
      <c r="T18" s="32"/>
      <c r="U18" s="32"/>
      <c r="V18" s="32"/>
      <c r="W18" s="32"/>
      <c r="X18" s="32" t="s">
        <v>14</v>
      </c>
      <c r="Y18" s="32"/>
      <c r="Z18" s="32"/>
      <c r="AA18" s="32"/>
      <c r="AB18" s="32"/>
      <c r="AC18" s="32"/>
      <c r="AD18" s="32" t="s">
        <v>14</v>
      </c>
      <c r="AE18" s="32"/>
      <c r="AF18" s="32"/>
      <c r="AG18" s="32"/>
      <c r="AH18" s="32"/>
      <c r="AI18" s="32" t="s">
        <v>14</v>
      </c>
      <c r="AJ18" s="32"/>
      <c r="AK18" s="32"/>
      <c r="AL18" s="32"/>
      <c r="AM18" s="41"/>
      <c r="AN18" s="41"/>
      <c r="AO18" s="41"/>
      <c r="AP18" s="41"/>
      <c r="AQ18" s="41"/>
      <c r="AR18" s="32"/>
      <c r="AS18" s="32"/>
      <c r="AT18" s="32"/>
      <c r="AU18" s="32"/>
      <c r="AV18" s="32" t="s">
        <v>14</v>
      </c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2:61" s="1" customFormat="1" x14ac:dyDescent="0.15">
      <c r="B19" s="42"/>
      <c r="C19" s="27" t="s">
        <v>28</v>
      </c>
      <c r="D19" s="28" t="s">
        <v>29</v>
      </c>
      <c r="E19" s="40">
        <v>1000</v>
      </c>
      <c r="F19" s="30" t="str">
        <f t="shared" ref="F19:F25" si="6">IF(E19&gt;0,ROUND($F$4*1000/E19,1) &amp;"ml","")</f>
        <v>3ml</v>
      </c>
      <c r="G19" s="40">
        <v>5</v>
      </c>
      <c r="H19" s="30">
        <f t="shared" si="5"/>
        <v>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 t="s">
        <v>14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 t="s">
        <v>14</v>
      </c>
      <c r="AG19" s="32"/>
      <c r="AH19" s="32"/>
      <c r="AI19" s="32"/>
      <c r="AJ19" s="32"/>
      <c r="AK19" s="32"/>
      <c r="AL19" s="32"/>
      <c r="AM19" s="41"/>
      <c r="AN19" s="41"/>
      <c r="AO19" s="41"/>
      <c r="AP19" s="41"/>
      <c r="AQ19" s="41"/>
      <c r="AR19" s="32" t="s">
        <v>14</v>
      </c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2:61" s="1" customFormat="1" x14ac:dyDescent="0.15">
      <c r="B20" s="42"/>
      <c r="C20" s="27" t="s">
        <v>30</v>
      </c>
      <c r="D20" s="28" t="s">
        <v>29</v>
      </c>
      <c r="E20" s="40">
        <v>3000</v>
      </c>
      <c r="F20" s="30" t="str">
        <f t="shared" si="6"/>
        <v>1ml</v>
      </c>
      <c r="G20" s="40">
        <v>7</v>
      </c>
      <c r="H20" s="30">
        <f t="shared" si="5"/>
        <v>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 t="s">
        <v>14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 t="s">
        <v>14</v>
      </c>
      <c r="AK20" s="32"/>
      <c r="AL20" s="32"/>
      <c r="AM20" s="41"/>
      <c r="AN20" s="41"/>
      <c r="AO20" s="41"/>
      <c r="AP20" s="41"/>
      <c r="AQ20" s="41"/>
      <c r="AR20" s="32"/>
      <c r="AS20" s="32"/>
      <c r="AT20" s="32"/>
      <c r="AU20" s="32"/>
      <c r="AV20" s="32"/>
      <c r="AW20" s="32"/>
      <c r="AX20" s="32"/>
      <c r="AY20" s="32"/>
      <c r="AZ20" s="32" t="s">
        <v>14</v>
      </c>
      <c r="BA20" s="32"/>
      <c r="BB20" s="32"/>
      <c r="BC20" s="32"/>
      <c r="BD20" s="32"/>
      <c r="BE20" s="32"/>
      <c r="BF20" s="32"/>
      <c r="BG20" s="32"/>
      <c r="BH20" s="32"/>
      <c r="BI20" s="32"/>
    </row>
    <row r="21" spans="2:61" s="1" customFormat="1" x14ac:dyDescent="0.15">
      <c r="B21" s="42"/>
      <c r="C21" s="27" t="s">
        <v>31</v>
      </c>
      <c r="D21" s="28" t="s">
        <v>32</v>
      </c>
      <c r="E21" s="40">
        <v>3000</v>
      </c>
      <c r="F21" s="30" t="str">
        <f t="shared" si="6"/>
        <v>1ml</v>
      </c>
      <c r="G21" s="40">
        <v>6</v>
      </c>
      <c r="H21" s="30">
        <f t="shared" si="5"/>
        <v>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 t="s">
        <v>14</v>
      </c>
      <c r="W21" s="32"/>
      <c r="X21" s="32"/>
      <c r="Y21" s="32"/>
      <c r="Z21" s="32"/>
      <c r="AA21" s="32"/>
      <c r="AB21" s="32" t="s">
        <v>14</v>
      </c>
      <c r="AC21" s="32"/>
      <c r="AD21" s="32"/>
      <c r="AE21" s="32"/>
      <c r="AF21" s="32"/>
      <c r="AG21" s="32" t="s">
        <v>14</v>
      </c>
      <c r="AH21" s="32"/>
      <c r="AI21" s="32"/>
      <c r="AJ21" s="32"/>
      <c r="AK21" s="32" t="s">
        <v>14</v>
      </c>
      <c r="AL21" s="43"/>
      <c r="AM21" s="41"/>
      <c r="AN21" s="41"/>
      <c r="AO21" s="41"/>
      <c r="AP21" s="41"/>
      <c r="AQ21" s="41"/>
      <c r="AR21" s="32"/>
      <c r="AS21" s="32"/>
      <c r="AT21" s="32" t="s">
        <v>14</v>
      </c>
      <c r="AU21" s="32"/>
      <c r="AV21" s="32"/>
      <c r="AW21" s="32"/>
      <c r="AX21" s="32"/>
      <c r="AY21" s="32"/>
      <c r="AZ21" s="32"/>
      <c r="BA21" s="32"/>
      <c r="BB21" s="32"/>
      <c r="BC21" s="32" t="s">
        <v>14</v>
      </c>
      <c r="BD21" s="32"/>
      <c r="BE21" s="32"/>
      <c r="BF21" s="32"/>
      <c r="BG21" s="32"/>
      <c r="BH21" s="32"/>
      <c r="BI21" s="32"/>
    </row>
    <row r="22" spans="2:61" s="1" customFormat="1" x14ac:dyDescent="0.15">
      <c r="B22" s="42"/>
      <c r="C22" s="27" t="s">
        <v>33</v>
      </c>
      <c r="D22" s="28" t="s">
        <v>34</v>
      </c>
      <c r="E22" s="40">
        <v>500</v>
      </c>
      <c r="F22" s="30" t="str">
        <f t="shared" si="6"/>
        <v>6ml</v>
      </c>
      <c r="G22" s="40">
        <v>8</v>
      </c>
      <c r="H22" s="30">
        <f t="shared" si="5"/>
        <v>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14</v>
      </c>
      <c r="AF22" s="32"/>
      <c r="AG22" s="32"/>
      <c r="AH22" s="32" t="s">
        <v>14</v>
      </c>
      <c r="AI22" s="32"/>
      <c r="AJ22" s="32"/>
      <c r="AK22" s="32"/>
      <c r="AL22" s="32" t="s">
        <v>14</v>
      </c>
      <c r="AM22" s="41"/>
      <c r="AN22" s="41"/>
      <c r="AO22" s="41"/>
      <c r="AP22" s="41"/>
      <c r="AQ22" s="41"/>
      <c r="AR22" s="32"/>
      <c r="AS22" s="32"/>
      <c r="AT22" s="32"/>
      <c r="AU22" s="32"/>
      <c r="AV22" s="32"/>
      <c r="AW22" s="32"/>
      <c r="AX22" s="32" t="s">
        <v>14</v>
      </c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2:61" s="1" customFormat="1" x14ac:dyDescent="0.15">
      <c r="B23" s="42"/>
      <c r="C23" s="27"/>
      <c r="D23" s="28"/>
      <c r="E23" s="40"/>
      <c r="F23" s="30" t="str">
        <f t="shared" si="6"/>
        <v/>
      </c>
      <c r="G23" s="40"/>
      <c r="H23" s="30">
        <f t="shared" si="5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41"/>
      <c r="AN23" s="41"/>
      <c r="AO23" s="41"/>
      <c r="AP23" s="41"/>
      <c r="AQ23" s="41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2:61" s="1" customFormat="1" x14ac:dyDescent="0.15">
      <c r="B24" s="42"/>
      <c r="C24" s="27"/>
      <c r="D24" s="28"/>
      <c r="E24" s="40"/>
      <c r="F24" s="30" t="str">
        <f t="shared" si="6"/>
        <v/>
      </c>
      <c r="G24" s="40"/>
      <c r="H24" s="30">
        <f t="shared" si="5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41"/>
      <c r="AN24" s="41"/>
      <c r="AO24" s="41"/>
      <c r="AP24" s="41"/>
      <c r="AQ24" s="41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2:61" s="1" customFormat="1" x14ac:dyDescent="0.15">
      <c r="B25" s="42"/>
      <c r="C25" s="27"/>
      <c r="D25" s="28"/>
      <c r="E25" s="40"/>
      <c r="F25" s="30" t="str">
        <f t="shared" si="6"/>
        <v/>
      </c>
      <c r="G25" s="40"/>
      <c r="H25" s="30">
        <f t="shared" si="5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41"/>
      <c r="AN25" s="41"/>
      <c r="AO25" s="41"/>
      <c r="AP25" s="41"/>
      <c r="AQ25" s="41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2:61" s="1" customFormat="1" ht="3.75" customHeight="1" x14ac:dyDescent="0.15">
      <c r="B26" s="34"/>
      <c r="C26" s="35"/>
      <c r="D26" s="36"/>
      <c r="E26" s="37"/>
      <c r="F26" s="37"/>
      <c r="G26" s="37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2:61" s="1" customFormat="1" x14ac:dyDescent="0.15">
      <c r="B27" s="44" t="s">
        <v>35</v>
      </c>
      <c r="C27" s="27" t="s">
        <v>36</v>
      </c>
      <c r="D27" s="28" t="s">
        <v>37</v>
      </c>
      <c r="E27" s="40">
        <v>2000</v>
      </c>
      <c r="F27" s="30" t="str">
        <f t="shared" ref="F27:F32" si="7">IF(E27&gt;0,ROUND($F$4*1000/E27,1) &amp;"ml","")</f>
        <v>1.5ml</v>
      </c>
      <c r="G27" s="40">
        <v>6</v>
      </c>
      <c r="H27" s="30">
        <f t="shared" ref="H27:H32" si="8">COUNTIF(I27:BI27,"□")</f>
        <v>3</v>
      </c>
      <c r="I27" s="32"/>
      <c r="J27" s="32"/>
      <c r="K27" s="32"/>
      <c r="L27" s="32"/>
      <c r="M27" s="32"/>
      <c r="N27" s="45"/>
      <c r="O27" s="32"/>
      <c r="P27" s="32"/>
      <c r="Q27" s="32"/>
      <c r="R27" s="32"/>
      <c r="S27" s="32"/>
      <c r="T27" s="32"/>
      <c r="U27" s="32"/>
      <c r="V27" s="32" t="s">
        <v>14</v>
      </c>
      <c r="W27" s="32"/>
      <c r="X27" s="32"/>
      <c r="Y27" s="32"/>
      <c r="Z27" s="32"/>
      <c r="AA27" s="32"/>
      <c r="AB27" s="32"/>
      <c r="AC27" s="32"/>
      <c r="AD27" s="32" t="s">
        <v>14</v>
      </c>
      <c r="AE27" s="32"/>
      <c r="AF27" s="32"/>
      <c r="AG27" s="32"/>
      <c r="AH27" s="32"/>
      <c r="AI27" s="32"/>
      <c r="AJ27" s="32"/>
      <c r="AK27" s="32"/>
      <c r="AL27" s="32"/>
      <c r="AM27" s="43"/>
      <c r="AN27" s="43"/>
      <c r="AO27" s="32"/>
      <c r="AP27" s="43"/>
      <c r="AQ27" s="43"/>
      <c r="AR27" s="32"/>
      <c r="AS27" s="32"/>
      <c r="AT27" s="32"/>
      <c r="AU27" s="32"/>
      <c r="AV27" s="32" t="s">
        <v>14</v>
      </c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2:61" s="1" customFormat="1" x14ac:dyDescent="0.15">
      <c r="B28" s="46"/>
      <c r="C28" s="27" t="s">
        <v>38</v>
      </c>
      <c r="D28" s="28" t="s">
        <v>39</v>
      </c>
      <c r="E28" s="40">
        <v>200</v>
      </c>
      <c r="F28" s="30" t="str">
        <f t="shared" si="7"/>
        <v>15ml</v>
      </c>
      <c r="G28" s="40">
        <v>6</v>
      </c>
      <c r="H28" s="30">
        <f t="shared" si="8"/>
        <v>6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 t="s">
        <v>40</v>
      </c>
      <c r="Y28" s="32"/>
      <c r="Z28" s="32"/>
      <c r="AA28" s="32"/>
      <c r="AB28" s="32" t="s">
        <v>40</v>
      </c>
      <c r="AC28" s="32"/>
      <c r="AD28" s="32"/>
      <c r="AE28" s="32"/>
      <c r="AF28" s="32" t="s">
        <v>40</v>
      </c>
      <c r="AG28" s="32"/>
      <c r="AH28" s="32"/>
      <c r="AI28" s="32"/>
      <c r="AJ28" s="32" t="s">
        <v>40</v>
      </c>
      <c r="AK28" s="32"/>
      <c r="AL28" s="32"/>
      <c r="AM28" s="43"/>
      <c r="AN28" s="43"/>
      <c r="AO28" s="43"/>
      <c r="AP28" s="43"/>
      <c r="AQ28" s="43"/>
      <c r="AR28" s="32" t="s">
        <v>40</v>
      </c>
      <c r="AS28" s="32"/>
      <c r="AT28" s="32"/>
      <c r="AU28" s="32"/>
      <c r="AV28" s="32"/>
      <c r="AW28" s="32"/>
      <c r="AX28" s="32" t="s">
        <v>40</v>
      </c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2:61" s="1" customFormat="1" x14ac:dyDescent="0.15">
      <c r="B29" s="46"/>
      <c r="C29" s="27" t="s">
        <v>41</v>
      </c>
      <c r="D29" s="28" t="s">
        <v>42</v>
      </c>
      <c r="E29" s="40">
        <v>500</v>
      </c>
      <c r="F29" s="30" t="str">
        <f t="shared" si="7"/>
        <v>6ml</v>
      </c>
      <c r="G29" s="40">
        <v>6</v>
      </c>
      <c r="H29" s="30">
        <f t="shared" si="8"/>
        <v>1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43"/>
      <c r="AN29" s="43"/>
      <c r="AO29" s="32" t="s">
        <v>40</v>
      </c>
      <c r="AP29" s="43"/>
      <c r="AQ29" s="43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2:61" s="1" customFormat="1" x14ac:dyDescent="0.15">
      <c r="B30" s="46"/>
      <c r="C30" s="27" t="s">
        <v>43</v>
      </c>
      <c r="D30" s="28" t="s">
        <v>44</v>
      </c>
      <c r="E30" s="40">
        <v>1000</v>
      </c>
      <c r="F30" s="30" t="str">
        <f t="shared" si="7"/>
        <v>3ml</v>
      </c>
      <c r="G30" s="40">
        <v>6</v>
      </c>
      <c r="H30" s="30">
        <f t="shared" si="8"/>
        <v>4</v>
      </c>
      <c r="I30" s="32"/>
      <c r="J30" s="32"/>
      <c r="K30" s="32"/>
      <c r="L30" s="32"/>
      <c r="M30" s="32"/>
      <c r="N30" s="4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 t="s">
        <v>40</v>
      </c>
      <c r="AA30" s="32"/>
      <c r="AB30" s="32"/>
      <c r="AC30" s="32"/>
      <c r="AD30" s="32"/>
      <c r="AE30" s="32"/>
      <c r="AF30" s="32"/>
      <c r="AG30" s="32"/>
      <c r="AH30" s="32" t="s">
        <v>40</v>
      </c>
      <c r="AI30" s="32"/>
      <c r="AJ30" s="32"/>
      <c r="AK30" s="32"/>
      <c r="AL30" s="32" t="s">
        <v>40</v>
      </c>
      <c r="AM30" s="43"/>
      <c r="AN30" s="43"/>
      <c r="AO30" s="43"/>
      <c r="AP30" s="43"/>
      <c r="AQ30" s="43"/>
      <c r="AR30" s="32"/>
      <c r="AS30" s="32"/>
      <c r="AT30" s="32" t="s">
        <v>40</v>
      </c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2:61" s="1" customFormat="1" x14ac:dyDescent="0.15">
      <c r="B31" s="46"/>
      <c r="C31" s="27"/>
      <c r="D31" s="28"/>
      <c r="E31" s="40"/>
      <c r="F31" s="30" t="str">
        <f t="shared" si="7"/>
        <v/>
      </c>
      <c r="G31" s="40"/>
      <c r="H31" s="30">
        <f t="shared" si="8"/>
        <v>0</v>
      </c>
      <c r="I31" s="32"/>
      <c r="J31" s="32"/>
      <c r="K31" s="32"/>
      <c r="L31" s="32"/>
      <c r="M31" s="32"/>
      <c r="N31" s="4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43"/>
      <c r="AN31" s="43"/>
      <c r="AO31" s="43"/>
      <c r="AP31" s="43"/>
      <c r="AQ31" s="43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2:61" s="1" customFormat="1" x14ac:dyDescent="0.15">
      <c r="B32" s="46"/>
      <c r="C32" s="27"/>
      <c r="D32" s="28"/>
      <c r="E32" s="40"/>
      <c r="F32" s="30" t="str">
        <f t="shared" si="7"/>
        <v/>
      </c>
      <c r="G32" s="40"/>
      <c r="H32" s="30">
        <f t="shared" si="8"/>
        <v>0</v>
      </c>
      <c r="I32" s="32"/>
      <c r="J32" s="32"/>
      <c r="K32" s="32"/>
      <c r="L32" s="32"/>
      <c r="M32" s="32"/>
      <c r="N32" s="4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43"/>
      <c r="AN32" s="43"/>
      <c r="AO32" s="43"/>
      <c r="AP32" s="43"/>
      <c r="AQ32" s="43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2:61" s="1" customFormat="1" ht="3.75" customHeight="1" x14ac:dyDescent="0.15">
      <c r="B33" s="34"/>
      <c r="C33" s="35"/>
      <c r="D33" s="36"/>
      <c r="E33" s="37"/>
      <c r="F33" s="37"/>
      <c r="G33" s="37"/>
      <c r="H33" s="3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</row>
    <row r="34" spans="2:61" s="1" customFormat="1" ht="19.2" x14ac:dyDescent="0.15">
      <c r="B34" s="44" t="s">
        <v>45</v>
      </c>
      <c r="C34" s="27" t="s">
        <v>46</v>
      </c>
      <c r="D34" s="47" t="s">
        <v>47</v>
      </c>
      <c r="E34" s="29"/>
      <c r="F34" s="29"/>
      <c r="G34" s="40">
        <v>4</v>
      </c>
      <c r="H34" s="30">
        <f t="shared" ref="H34:H37" si="9">COUNTIF(I34:BI34,"□")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</row>
    <row r="35" spans="2:61" s="1" customFormat="1" ht="19.2" x14ac:dyDescent="0.15">
      <c r="B35" s="46"/>
      <c r="C35" s="27" t="s">
        <v>48</v>
      </c>
      <c r="D35" s="47" t="s">
        <v>49</v>
      </c>
      <c r="E35" s="29"/>
      <c r="F35" s="29"/>
      <c r="G35" s="40">
        <v>4</v>
      </c>
      <c r="H35" s="30">
        <f t="shared" si="9"/>
        <v>4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 t="s">
        <v>40</v>
      </c>
      <c r="X35" s="32"/>
      <c r="Y35" s="32"/>
      <c r="Z35" s="32"/>
      <c r="AA35" s="32" t="s">
        <v>40</v>
      </c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 t="s">
        <v>40</v>
      </c>
      <c r="AN35" s="32"/>
      <c r="AO35" s="32"/>
      <c r="AP35" s="32"/>
      <c r="AQ35" s="32" t="s">
        <v>40</v>
      </c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</row>
    <row r="36" spans="2:61" s="1" customFormat="1" ht="19.2" x14ac:dyDescent="0.15">
      <c r="B36" s="46"/>
      <c r="C36" s="27" t="s">
        <v>50</v>
      </c>
      <c r="D36" s="47" t="s">
        <v>51</v>
      </c>
      <c r="E36" s="29"/>
      <c r="F36" s="29"/>
      <c r="G36" s="40">
        <v>1</v>
      </c>
      <c r="H36" s="30">
        <f t="shared" si="9"/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</row>
    <row r="37" spans="2:61" s="1" customFormat="1" ht="19.2" x14ac:dyDescent="0.15">
      <c r="B37" s="46"/>
      <c r="C37" s="27"/>
      <c r="D37" s="47" t="s">
        <v>52</v>
      </c>
      <c r="E37" s="29"/>
      <c r="F37" s="29"/>
      <c r="G37" s="40"/>
      <c r="H37" s="30">
        <f t="shared" si="9"/>
        <v>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</row>
    <row r="38" spans="2:61" s="1" customFormat="1" ht="3.75" customHeight="1" x14ac:dyDescent="0.15">
      <c r="B38" s="34"/>
      <c r="C38" s="35"/>
      <c r="D38" s="36"/>
      <c r="E38" s="37"/>
      <c r="F38" s="37"/>
      <c r="G38" s="37"/>
      <c r="H38" s="3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</row>
    <row r="39" spans="2:61" s="1" customFormat="1" x14ac:dyDescent="0.15">
      <c r="B39" s="44" t="s">
        <v>53</v>
      </c>
      <c r="C39" s="27" t="s">
        <v>54</v>
      </c>
      <c r="D39" s="28" t="s">
        <v>55</v>
      </c>
      <c r="E39" s="40">
        <v>2000</v>
      </c>
      <c r="F39" s="30" t="str">
        <f t="shared" ref="F39:F42" si="10">IF(E39&gt;0,ROUND($F$4*1000/E39,1) &amp;"ml","")</f>
        <v>1.5ml</v>
      </c>
      <c r="G39" s="40">
        <v>2</v>
      </c>
      <c r="H39" s="30">
        <f t="shared" ref="H39:H42" si="11">COUNTIF(I39:BI39,"□")</f>
        <v>2</v>
      </c>
      <c r="I39" s="32"/>
      <c r="J39" s="32"/>
      <c r="K39" s="32"/>
      <c r="L39" s="32"/>
      <c r="M39" s="32"/>
      <c r="N39" s="4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 t="s">
        <v>14</v>
      </c>
      <c r="AN39" s="32"/>
      <c r="AO39" s="32"/>
      <c r="AP39" s="32"/>
      <c r="AQ39" s="32"/>
      <c r="AR39" s="32"/>
      <c r="AS39" s="32" t="s">
        <v>14</v>
      </c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</row>
    <row r="40" spans="2:61" s="1" customFormat="1" x14ac:dyDescent="0.15">
      <c r="B40" s="48"/>
      <c r="C40" s="49" t="s">
        <v>56</v>
      </c>
      <c r="D40" s="50" t="s">
        <v>57</v>
      </c>
      <c r="E40" s="51">
        <v>1000</v>
      </c>
      <c r="F40" s="30" t="str">
        <f t="shared" si="10"/>
        <v>3ml</v>
      </c>
      <c r="G40" s="51">
        <v>1</v>
      </c>
      <c r="H40" s="30">
        <f t="shared" si="11"/>
        <v>1</v>
      </c>
      <c r="I40" s="52"/>
      <c r="J40" s="52"/>
      <c r="K40" s="52"/>
      <c r="L40" s="52"/>
      <c r="M40" s="52"/>
      <c r="N40" s="53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 t="s">
        <v>58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</row>
    <row r="41" spans="2:61" s="1" customFormat="1" x14ac:dyDescent="0.15">
      <c r="B41" s="48"/>
      <c r="C41" s="49"/>
      <c r="D41" s="50"/>
      <c r="E41" s="51"/>
      <c r="F41" s="30" t="str">
        <f t="shared" si="10"/>
        <v/>
      </c>
      <c r="G41" s="51"/>
      <c r="H41" s="30">
        <f t="shared" si="11"/>
        <v>0</v>
      </c>
      <c r="I41" s="52"/>
      <c r="J41" s="52"/>
      <c r="K41" s="52"/>
      <c r="L41" s="52"/>
      <c r="M41" s="52"/>
      <c r="N41" s="5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</row>
    <row r="42" spans="2:61" s="1" customFormat="1" x14ac:dyDescent="0.15">
      <c r="B42" s="54"/>
      <c r="C42" s="55"/>
      <c r="D42" s="56"/>
      <c r="E42" s="57"/>
      <c r="F42" s="30" t="str">
        <f t="shared" si="10"/>
        <v/>
      </c>
      <c r="G42" s="57"/>
      <c r="H42" s="30">
        <f t="shared" si="11"/>
        <v>0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</row>
    <row r="44" spans="2:61" s="2" customFormat="1" x14ac:dyDescent="0.15">
      <c r="B44" s="2" t="s">
        <v>59</v>
      </c>
      <c r="D44" s="3"/>
      <c r="E44" s="3"/>
      <c r="F44" s="3"/>
      <c r="G44" s="3"/>
      <c r="H44" s="3"/>
      <c r="AD44" s="2" t="s">
        <v>60</v>
      </c>
    </row>
    <row r="45" spans="2:61" s="2" customFormat="1" x14ac:dyDescent="0.15">
      <c r="B45" s="2" t="s">
        <v>61</v>
      </c>
      <c r="D45" s="3"/>
      <c r="E45" s="3"/>
      <c r="F45" s="3"/>
      <c r="G45" s="3"/>
      <c r="H45" s="3"/>
      <c r="AD45" s="2" t="s">
        <v>62</v>
      </c>
    </row>
    <row r="46" spans="2:61" s="2" customFormat="1" x14ac:dyDescent="0.15">
      <c r="B46" s="2" t="s">
        <v>63</v>
      </c>
      <c r="D46" s="3"/>
      <c r="E46" s="3"/>
      <c r="F46" s="3"/>
      <c r="G46" s="3"/>
      <c r="H46" s="3"/>
      <c r="AD46" s="2" t="s">
        <v>64</v>
      </c>
    </row>
    <row r="47" spans="2:61" s="2" customFormat="1" x14ac:dyDescent="0.15">
      <c r="B47" s="2" t="s">
        <v>65</v>
      </c>
      <c r="D47" s="3"/>
      <c r="E47" s="3"/>
      <c r="F47" s="3"/>
      <c r="G47" s="3"/>
      <c r="H47" s="3"/>
      <c r="AD47" s="2" t="s">
        <v>66</v>
      </c>
    </row>
    <row r="48" spans="2:61" s="2" customFormat="1" x14ac:dyDescent="0.15">
      <c r="D48" s="3"/>
      <c r="E48" s="3"/>
      <c r="F48" s="3"/>
      <c r="G48" s="3"/>
      <c r="H48" s="3"/>
      <c r="AD48" s="2" t="s">
        <v>67</v>
      </c>
    </row>
    <row r="49" spans="4:8" s="2" customFormat="1" x14ac:dyDescent="0.15">
      <c r="D49" s="3"/>
      <c r="E49" s="3"/>
      <c r="F49" s="3"/>
      <c r="G49" s="3"/>
      <c r="H49" s="3"/>
    </row>
    <row r="50" spans="4:8" s="2" customFormat="1" x14ac:dyDescent="0.15">
      <c r="D50" s="3"/>
      <c r="E50" s="3"/>
      <c r="F50" s="3"/>
      <c r="G50" s="3"/>
      <c r="H50" s="3"/>
    </row>
  </sheetData>
  <mergeCells count="8">
    <mergeCell ref="G4:G5"/>
    <mergeCell ref="H4:H5"/>
    <mergeCell ref="B2:C2"/>
    <mergeCell ref="D2:E2"/>
    <mergeCell ref="B4:B5"/>
    <mergeCell ref="C4:C5"/>
    <mergeCell ref="D4:D5"/>
    <mergeCell ref="E4:E5"/>
  </mergeCells>
  <phoneticPr fontId="1"/>
  <conditionalFormatting sqref="H17:H42">
    <cfRule type="expression" dxfId="0" priority="1">
      <formula>$G17&lt;$H17</formula>
    </cfRule>
  </conditionalFormatting>
  <pageMargins left="0.25" right="0.25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ローテーション表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2022-02-09T21:47:40Z</dcterms:created>
  <dcterms:modified xsi:type="dcterms:W3CDTF">2022-02-09T21:50:43Z</dcterms:modified>
</cp:coreProperties>
</file>